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року'!$A$1:$P$47</definedName>
  </definedNames>
  <calcPr fullCalcOnLoad="1"/>
</workbook>
</file>

<file path=xl/sharedStrings.xml><?xml version="1.0" encoding="utf-8"?>
<sst xmlns="http://schemas.openxmlformats.org/spreadsheetml/2006/main" count="79" uniqueCount="73">
  <si>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</si>
  <si>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</si>
  <si>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</si>
  <si>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</si>
  <si>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</si>
  <si>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</si>
  <si>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</si>
  <si>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</si>
  <si>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</si>
  <si>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</si>
  <si>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</si>
  <si>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</si>
  <si>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</si>
  <si>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</si>
  <si>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</si>
  <si>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</si>
  <si>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</si>
  <si>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</si>
  <si>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</si>
  <si>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</si>
  <si>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</si>
  <si>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</si>
  <si>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</si>
  <si>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</si>
  <si>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</si>
  <si>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</si>
  <si>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</si>
  <si>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</si>
  <si>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</si>
  <si>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</si>
  <si>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</si>
  <si>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</si>
  <si>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</si>
  <si>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</si>
  <si>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</si>
  <si>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</si>
  <si>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</si>
  <si>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</si>
  <si>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</si>
  <si>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</si>
  <si>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</si>
  <si>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</si>
  <si>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</si>
  <si>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</si>
  <si>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</si>
  <si>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</si>
  <si>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</si>
  <si>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</si>
  <si>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</si>
  <si>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</si>
  <si>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</si>
  <si>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</si>
  <si>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</si>
  <si>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</si>
  <si>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</si>
  <si>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</si>
  <si>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</si>
  <si>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</si>
  <si>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</si>
  <si>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</si>
  <si>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 xml:space="preserve">Динаміка надходжень до бюджету розвитку за грудень 2016 р. </t>
  </si>
  <si>
    <t>Динаміка надходжень податків та неподаткових платежів за січень 2017 року</t>
  </si>
  <si>
    <t>план на  2017р.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</si>
  <si>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</si>
  <si>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</si>
  <si>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факт  на 05.01.1</t>
  </si>
  <si>
    <t>Зміни до   розпису доходів станом на 06.01.2017р. :</t>
  </si>
  <si>
    <t>УТОЧНЕНИЙ ПЛАН НА  2017 рік</t>
  </si>
  <si>
    <t>Реклама, пайова участь(благоустрій), повернення</t>
  </si>
  <si>
    <t>станом на 30.01.2017</t>
  </si>
  <si>
    <r>
      <t xml:space="preserve">станом на 30.01.2017р.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</si>
  <si>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30.01.2017р.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</si>
  <si>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30.01.2017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</si>
</sst>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3.6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5.3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68" fillId="0" borderId="0">
      <alignment/>
      <protection/>
    </xf>
    <xf numFmtId="0" fontId="6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5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/>
    </xf>
    <xf numFmtId="185" fontId="11" fillId="0" borderId="33" xfId="0" applyNumberFormat="1" applyFont="1" applyBorder="1" applyAlignment="1">
      <alignment horizontal="center"/>
    </xf>
    <xf numFmtId="185" fontId="11" fillId="0" borderId="3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3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85" fontId="2" fillId="0" borderId="43" xfId="0" applyNumberFormat="1" applyFont="1" applyBorder="1" applyAlignment="1">
      <alignment horizontal="center"/>
    </xf>
    <xf numFmtId="185" fontId="2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1262170"/>
        <c:axId val="34250667"/>
      </c:lineChart>
      <c:catAx>
        <c:axId val="112621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50667"/>
        <c:crosses val="autoZero"/>
        <c:auto val="0"/>
        <c:lblOffset val="100"/>
        <c:tickLblSkip val="1"/>
        <c:noMultiLvlLbl val="0"/>
      </c:catAx>
      <c:valAx>
        <c:axId val="34250667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26217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30.01.2017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9820548"/>
        <c:axId val="22840613"/>
      </c:bar3DChart>
      <c:catAx>
        <c:axId val="39820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40613"/>
        <c:crosses val="autoZero"/>
        <c:auto val="1"/>
        <c:lblOffset val="100"/>
        <c:tickLblSkip val="1"/>
        <c:noMultiLvlLbl val="0"/>
      </c:catAx>
      <c:valAx>
        <c:axId val="22840613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20548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238926"/>
        <c:axId val="38150335"/>
      </c:bar3DChart>
      <c:catAx>
        <c:axId val="423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150335"/>
        <c:crosses val="autoZero"/>
        <c:auto val="1"/>
        <c:lblOffset val="100"/>
        <c:tickLblSkip val="1"/>
        <c:noMultiLvlLbl val="0"/>
      </c:catAx>
      <c:valAx>
        <c:axId val="38150335"/>
        <c:scaling>
          <c:orientation val="minMax"/>
          <c:max val="6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8926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30.01.2017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1 357 491,1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75 268,6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-14 087,9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89 356,5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- 1 282 222,5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17"/>
      <sheetName val="грудень"/>
      <sheetName val="листопад"/>
      <sheetName val="жовтень"/>
      <sheetName val="вересень"/>
      <sheetName val="серпень"/>
      <sheetName val="липен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60</v>
      </c>
      <c r="Q1" s="117"/>
      <c r="R1" s="117"/>
      <c r="S1" s="117"/>
      <c r="T1" s="117"/>
      <c r="U1" s="118"/>
    </row>
    <row r="2" spans="1:21" ht="15" thickBot="1">
      <c r="A2" s="119" t="s">
        <v>69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70</v>
      </c>
      <c r="Q2" s="123"/>
      <c r="R2" s="123"/>
      <c r="S2" s="123"/>
      <c r="T2" s="123"/>
      <c r="U2" s="124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68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5" t="s">
        <v>47</v>
      </c>
      <c r="T3" s="126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AVERAGE(L4:L20)</f>
        <v>4427.562352941175</v>
      </c>
      <c r="P4" s="71">
        <v>0</v>
      </c>
      <c r="Q4" s="72">
        <v>0</v>
      </c>
      <c r="R4" s="73">
        <v>0</v>
      </c>
      <c r="S4" s="127">
        <v>0</v>
      </c>
      <c r="T4" s="128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4427.6</v>
      </c>
      <c r="P5" s="75">
        <v>0</v>
      </c>
      <c r="Q5" s="69">
        <v>0</v>
      </c>
      <c r="R5" s="76">
        <v>22.3</v>
      </c>
      <c r="S5" s="109">
        <v>0</v>
      </c>
      <c r="T5" s="110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4427.6</v>
      </c>
      <c r="P6" s="77">
        <v>0</v>
      </c>
      <c r="Q6" s="78">
        <v>0</v>
      </c>
      <c r="R6" s="79">
        <v>0</v>
      </c>
      <c r="S6" s="111">
        <v>0</v>
      </c>
      <c r="T6" s="112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4427.6</v>
      </c>
      <c r="P7" s="77">
        <v>0</v>
      </c>
      <c r="Q7" s="78">
        <v>0</v>
      </c>
      <c r="R7" s="79">
        <v>50.4</v>
      </c>
      <c r="S7" s="111">
        <v>0</v>
      </c>
      <c r="T7" s="112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4427.6</v>
      </c>
      <c r="P8" s="77">
        <v>0</v>
      </c>
      <c r="Q8" s="78">
        <v>0</v>
      </c>
      <c r="R8" s="76">
        <v>0</v>
      </c>
      <c r="S8" s="109">
        <v>0</v>
      </c>
      <c r="T8" s="110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4427.6</v>
      </c>
      <c r="P9" s="77">
        <v>0</v>
      </c>
      <c r="Q9" s="78">
        <v>0</v>
      </c>
      <c r="R9" s="76">
        <v>0</v>
      </c>
      <c r="S9" s="109">
        <v>0</v>
      </c>
      <c r="T9" s="110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4427.6</v>
      </c>
      <c r="P10" s="77">
        <v>0</v>
      </c>
      <c r="Q10" s="78">
        <v>0</v>
      </c>
      <c r="R10" s="76">
        <v>0</v>
      </c>
      <c r="S10" s="109">
        <v>0</v>
      </c>
      <c r="T10" s="110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4427.6</v>
      </c>
      <c r="P11" s="75">
        <v>0</v>
      </c>
      <c r="Q11" s="69">
        <v>0</v>
      </c>
      <c r="R11" s="76">
        <v>0</v>
      </c>
      <c r="S11" s="109">
        <v>0</v>
      </c>
      <c r="T11" s="110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4427.6</v>
      </c>
      <c r="P12" s="75">
        <v>0</v>
      </c>
      <c r="Q12" s="69">
        <v>0</v>
      </c>
      <c r="R12" s="76">
        <v>0</v>
      </c>
      <c r="S12" s="109">
        <v>0</v>
      </c>
      <c r="T12" s="110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4427.6</v>
      </c>
      <c r="P13" s="75">
        <v>0</v>
      </c>
      <c r="Q13" s="69">
        <v>0</v>
      </c>
      <c r="R13" s="76">
        <v>0</v>
      </c>
      <c r="S13" s="109">
        <v>0</v>
      </c>
      <c r="T13" s="110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4427.6</v>
      </c>
      <c r="P14" s="75">
        <v>0</v>
      </c>
      <c r="Q14" s="69">
        <v>0</v>
      </c>
      <c r="R14" s="80">
        <v>0</v>
      </c>
      <c r="S14" s="109">
        <v>0</v>
      </c>
      <c r="T14" s="110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4800</v>
      </c>
      <c r="N15" s="3">
        <f>L15/M15</f>
        <v>1.7566875000000002</v>
      </c>
      <c r="O15" s="2">
        <v>4427.6</v>
      </c>
      <c r="P15" s="75">
        <v>0</v>
      </c>
      <c r="Q15" s="69">
        <v>0</v>
      </c>
      <c r="R15" s="80">
        <v>0</v>
      </c>
      <c r="S15" s="109">
        <v>1</v>
      </c>
      <c r="T15" s="110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4427.6</v>
      </c>
      <c r="P16" s="75">
        <v>0</v>
      </c>
      <c r="Q16" s="69">
        <v>0</v>
      </c>
      <c r="R16" s="80">
        <v>0</v>
      </c>
      <c r="S16" s="109">
        <v>0</v>
      </c>
      <c r="T16" s="110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4427.6</v>
      </c>
      <c r="P17" s="75">
        <v>1.9</v>
      </c>
      <c r="Q17" s="69">
        <v>0</v>
      </c>
      <c r="R17" s="80">
        <v>0</v>
      </c>
      <c r="S17" s="109">
        <v>0</v>
      </c>
      <c r="T17" s="110"/>
      <c r="U17" s="74">
        <f t="shared" si="2"/>
        <v>1.9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4427.6</v>
      </c>
      <c r="P18" s="75">
        <v>0</v>
      </c>
      <c r="Q18" s="69">
        <v>0</v>
      </c>
      <c r="R18" s="76">
        <v>0</v>
      </c>
      <c r="S18" s="109">
        <v>0</v>
      </c>
      <c r="T18" s="110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4427.6</v>
      </c>
      <c r="P19" s="75">
        <v>0</v>
      </c>
      <c r="Q19" s="69">
        <v>0</v>
      </c>
      <c r="R19" s="76">
        <v>0</v>
      </c>
      <c r="S19" s="109">
        <v>0</v>
      </c>
      <c r="T19" s="110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3200</v>
      </c>
      <c r="N20" s="3">
        <f t="shared" si="1"/>
        <v>2.7695</v>
      </c>
      <c r="O20" s="2">
        <v>4427.6</v>
      </c>
      <c r="P20" s="75">
        <v>0</v>
      </c>
      <c r="Q20" s="69">
        <v>0</v>
      </c>
      <c r="R20" s="76">
        <v>0</v>
      </c>
      <c r="S20" s="109">
        <v>0</v>
      </c>
      <c r="T20" s="110"/>
      <c r="U20" s="74">
        <f t="shared" si="2"/>
        <v>0</v>
      </c>
    </row>
    <row r="21" spans="1:21" ht="12.75">
      <c r="A21" s="10">
        <v>42765</v>
      </c>
      <c r="B21" s="69"/>
      <c r="C21" s="80"/>
      <c r="D21" s="85"/>
      <c r="E21" s="69"/>
      <c r="F21" s="69"/>
      <c r="G21" s="85"/>
      <c r="H21" s="85"/>
      <c r="I21" s="85"/>
      <c r="J21" s="85"/>
      <c r="K21" s="69">
        <f t="shared" si="0"/>
        <v>0</v>
      </c>
      <c r="L21" s="69"/>
      <c r="M21" s="69">
        <v>6500</v>
      </c>
      <c r="N21" s="3">
        <f t="shared" si="1"/>
        <v>0</v>
      </c>
      <c r="O21" s="2">
        <v>4427.6</v>
      </c>
      <c r="P21" s="81"/>
      <c r="Q21" s="80"/>
      <c r="R21" s="76"/>
      <c r="S21" s="109"/>
      <c r="T21" s="110"/>
      <c r="U21" s="74">
        <f t="shared" si="2"/>
        <v>0</v>
      </c>
    </row>
    <row r="22" spans="1:21" ht="13.5" thickBot="1">
      <c r="A22" s="10">
        <v>42766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8200</v>
      </c>
      <c r="N22" s="3">
        <f t="shared" si="1"/>
        <v>0</v>
      </c>
      <c r="O22" s="2">
        <v>4427.6</v>
      </c>
      <c r="P22" s="81"/>
      <c r="Q22" s="80"/>
      <c r="R22" s="76"/>
      <c r="S22" s="109"/>
      <c r="T22" s="110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33754.399999999994</v>
      </c>
      <c r="C23" s="92">
        <f t="shared" si="3"/>
        <v>6491.870000000001</v>
      </c>
      <c r="D23" s="92">
        <f t="shared" si="3"/>
        <v>3228.83</v>
      </c>
      <c r="E23" s="92">
        <f t="shared" si="3"/>
        <v>8627.699999999999</v>
      </c>
      <c r="F23" s="92">
        <f t="shared" si="3"/>
        <v>18952.800000000003</v>
      </c>
      <c r="G23" s="92">
        <f t="shared" si="3"/>
        <v>1073.2</v>
      </c>
      <c r="H23" s="92">
        <f t="shared" si="3"/>
        <v>2191.45</v>
      </c>
      <c r="I23" s="92">
        <f t="shared" si="3"/>
        <v>685</v>
      </c>
      <c r="J23" s="92">
        <f t="shared" si="3"/>
        <v>0</v>
      </c>
      <c r="K23" s="91">
        <f t="shared" si="3"/>
        <v>263.30999999999847</v>
      </c>
      <c r="L23" s="91">
        <f t="shared" si="3"/>
        <v>75268.55999999998</v>
      </c>
      <c r="M23" s="91">
        <f t="shared" si="3"/>
        <v>83125</v>
      </c>
      <c r="N23" s="93">
        <f>L23/M23</f>
        <v>0.9054864360902254</v>
      </c>
      <c r="O23" s="2"/>
      <c r="P23" s="82">
        <f>SUM(P4:P22)</f>
        <v>1.9</v>
      </c>
      <c r="Q23" s="82">
        <f>SUM(Q4:Q22)</f>
        <v>0</v>
      </c>
      <c r="R23" s="82">
        <f>SUM(R4:R22)</f>
        <v>72.7</v>
      </c>
      <c r="S23" s="98">
        <f>SUM(S4:S22)</f>
        <v>1</v>
      </c>
      <c r="T23" s="99"/>
      <c r="U23" s="82">
        <f>P23+Q23+S23+R23+T23</f>
        <v>75.60000000000001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00" t="s">
        <v>33</v>
      </c>
      <c r="Q26" s="100"/>
      <c r="R26" s="100"/>
      <c r="S26" s="100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01" t="s">
        <v>29</v>
      </c>
      <c r="Q27" s="101"/>
      <c r="R27" s="101"/>
      <c r="S27" s="10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02">
        <v>42765</v>
      </c>
      <c r="Q28" s="105">
        <v>0.0047</v>
      </c>
      <c r="R28" s="105"/>
      <c r="S28" s="105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03"/>
      <c r="Q29" s="105"/>
      <c r="R29" s="105"/>
      <c r="S29" s="105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06" t="s">
        <v>45</v>
      </c>
      <c r="R31" s="107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08" t="s">
        <v>40</v>
      </c>
      <c r="R32" s="108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00" t="s">
        <v>30</v>
      </c>
      <c r="Q36" s="100"/>
      <c r="R36" s="100"/>
      <c r="S36" s="100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97" t="s">
        <v>31</v>
      </c>
      <c r="Q37" s="97"/>
      <c r="R37" s="97"/>
      <c r="S37" s="97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02">
        <v>42765</v>
      </c>
      <c r="Q38" s="104">
        <v>99727.90482</v>
      </c>
      <c r="R38" s="104"/>
      <c r="S38" s="104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03"/>
      <c r="Q39" s="104"/>
      <c r="R39" s="104"/>
      <c r="S39" s="104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47" t="s">
        <v>71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8"/>
      <c r="M26" s="148"/>
      <c r="N26" s="148"/>
    </row>
    <row r="27" spans="1:16" ht="54" customHeight="1">
      <c r="A27" s="142" t="s">
        <v>32</v>
      </c>
      <c r="B27" s="138" t="s">
        <v>43</v>
      </c>
      <c r="C27" s="138"/>
      <c r="D27" s="132" t="s">
        <v>49</v>
      </c>
      <c r="E27" s="144"/>
      <c r="F27" s="145" t="s">
        <v>44</v>
      </c>
      <c r="G27" s="131"/>
      <c r="H27" s="146" t="s">
        <v>52</v>
      </c>
      <c r="I27" s="132"/>
      <c r="J27" s="139"/>
      <c r="K27" s="140"/>
      <c r="L27" s="135" t="s">
        <v>36</v>
      </c>
      <c r="M27" s="136"/>
      <c r="N27" s="137"/>
      <c r="O27" s="129" t="s">
        <v>72</v>
      </c>
      <c r="P27" s="130"/>
    </row>
    <row r="28" spans="1:16" ht="30.75" customHeight="1">
      <c r="A28" s="143"/>
      <c r="B28" s="48" t="s">
        <v>62</v>
      </c>
      <c r="C28" s="22" t="s">
        <v>23</v>
      </c>
      <c r="D28" s="48" t="str">
        <f>B28</f>
        <v>план на  2017р.</v>
      </c>
      <c r="E28" s="22" t="str">
        <f>C28</f>
        <v>факт</v>
      </c>
      <c r="F28" s="47" t="str">
        <f>B28</f>
        <v>план на  2017р.</v>
      </c>
      <c r="G28" s="62" t="str">
        <f>C28</f>
        <v>факт</v>
      </c>
      <c r="H28" s="48" t="str">
        <f>B28</f>
        <v>план на  2017р.</v>
      </c>
      <c r="I28" s="22" t="str">
        <f>C28</f>
        <v>факт</v>
      </c>
      <c r="J28" s="47"/>
      <c r="K28" s="62"/>
      <c r="L28" s="45" t="str">
        <f>D28</f>
        <v>план на  2017р.</v>
      </c>
      <c r="M28" s="22" t="str">
        <f>C28</f>
        <v>факт</v>
      </c>
      <c r="N28" s="46" t="s">
        <v>24</v>
      </c>
      <c r="O28" s="131"/>
      <c r="P28" s="132"/>
    </row>
    <row r="29" spans="1:16" ht="23.25" customHeight="1" thickBot="1">
      <c r="A29" s="44">
        <f>січень!Q38</f>
        <v>99727.90482</v>
      </c>
      <c r="B29" s="49">
        <v>600</v>
      </c>
      <c r="C29" s="49">
        <v>1.9</v>
      </c>
      <c r="D29" s="49">
        <v>0</v>
      </c>
      <c r="E29" s="49">
        <v>0.02</v>
      </c>
      <c r="F29" s="49">
        <v>400</v>
      </c>
      <c r="G29" s="49">
        <v>72.71</v>
      </c>
      <c r="H29" s="49">
        <v>1</v>
      </c>
      <c r="I29" s="49">
        <v>1</v>
      </c>
      <c r="J29" s="49"/>
      <c r="K29" s="49"/>
      <c r="L29" s="63">
        <f>H29+F29+D29+J29+B29</f>
        <v>1001</v>
      </c>
      <c r="M29" s="50">
        <f>C29+E29+G29+I29</f>
        <v>75.63</v>
      </c>
      <c r="N29" s="51">
        <f>M29-L29</f>
        <v>-925.37</v>
      </c>
      <c r="O29" s="133">
        <f>січень!Q28</f>
        <v>0.0047</v>
      </c>
      <c r="P29" s="134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38"/>
      <c r="P30" s="138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47700</v>
      </c>
      <c r="C48" s="32">
        <v>33754.36</v>
      </c>
      <c r="F48" s="1" t="s">
        <v>22</v>
      </c>
      <c r="G48" s="6"/>
      <c r="H48" s="14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12550</v>
      </c>
      <c r="C49" s="32">
        <v>8627.72</v>
      </c>
      <c r="G49" s="6"/>
      <c r="H49" s="14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14418.7</v>
      </c>
      <c r="C50" s="32">
        <v>18952.84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4150</v>
      </c>
      <c r="C51" s="32">
        <v>3228.84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8500</v>
      </c>
      <c r="C52" s="32">
        <v>6491.93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600</v>
      </c>
      <c r="C53" s="32">
        <v>684.99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0</v>
      </c>
      <c r="C54" s="32">
        <v>0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1437.7999999999993</v>
      </c>
      <c r="C55" s="12">
        <v>3527.9099999999944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89356.5</v>
      </c>
      <c r="C56" s="9">
        <v>75268.59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600</v>
      </c>
      <c r="C58" s="9">
        <f>C29</f>
        <v>1.9</v>
      </c>
    </row>
    <row r="59" spans="1:3" ht="25.5">
      <c r="A59" s="83" t="s">
        <v>54</v>
      </c>
      <c r="B59" s="9">
        <f>D29</f>
        <v>0</v>
      </c>
      <c r="C59" s="9">
        <f>E29</f>
        <v>0.02</v>
      </c>
    </row>
    <row r="60" spans="1:3" ht="12.75">
      <c r="A60" s="83" t="s">
        <v>55</v>
      </c>
      <c r="B60" s="9">
        <f>F29</f>
        <v>400</v>
      </c>
      <c r="C60" s="9">
        <f>G29</f>
        <v>72.71</v>
      </c>
    </row>
    <row r="61" spans="1:3" ht="25.5">
      <c r="A61" s="83" t="s">
        <v>56</v>
      </c>
      <c r="B61" s="9">
        <f>H29</f>
        <v>1</v>
      </c>
      <c r="C61" s="9">
        <f>I29</f>
        <v>1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5" sqref="C2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63</v>
      </c>
    </row>
    <row r="3" spans="2:7" ht="17.25" hidden="1">
      <c r="B3" s="14"/>
      <c r="G3" s="15" t="s">
        <v>67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64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66</v>
      </c>
      <c r="B7" s="18">
        <f aca="true" t="shared" si="0" ref="B7:M7">SUM(B8:B16)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5">
        <f>SUM(B8:M16)</f>
        <v>0</v>
      </c>
    </row>
    <row r="8" spans="1:14" ht="14.25" customHeight="1" hidden="1">
      <c r="A8" s="29">
        <v>42451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>
        <f aca="true" t="shared" si="1" ref="N8:N17">SUM(B8:M8)</f>
        <v>0</v>
      </c>
    </row>
    <row r="9" spans="1:14" ht="12.75" hidden="1">
      <c r="A9" s="29">
        <v>42515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>
        <v>42578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>
        <v>42579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>
        <v>42613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>
        <v>42633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>
        <v>42643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>
        <v>42720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hidden="1" thickBot="1">
      <c r="A17" s="64" t="s">
        <v>51</v>
      </c>
      <c r="B17" s="34">
        <f>B7+B6</f>
        <v>89356.5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106352.4</v>
      </c>
      <c r="K17" s="34">
        <f t="shared" si="2"/>
        <v>125380.1</v>
      </c>
      <c r="L17" s="34">
        <f t="shared" si="2"/>
        <v>128052</v>
      </c>
      <c r="M17" s="34">
        <f t="shared" si="2"/>
        <v>127807.8</v>
      </c>
      <c r="N17" s="36">
        <f t="shared" si="1"/>
        <v>1357491.1</v>
      </c>
      <c r="O17" s="15"/>
    </row>
    <row r="20" spans="1:13" ht="12" hidden="1">
      <c r="A20" t="s">
        <v>65</v>
      </c>
      <c r="B20" s="15">
        <v>0</v>
      </c>
      <c r="I20" s="95"/>
      <c r="J20" s="95"/>
      <c r="K20" s="95"/>
      <c r="L20" s="95"/>
      <c r="M20" s="95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2017-01-11T13:06:45Z</cp:lastPrinted>
  <dcterms:created xsi:type="dcterms:W3CDTF">2006-11-30T08:16:02Z</dcterms:created>
  <dcterms:modified xsi:type="dcterms:W3CDTF">2017-01-30T13:09:17Z</dcterms:modified>
  <cp:category/>
  <cp:version/>
  <cp:contentType/>
  <cp:contentStatus/>
</cp:coreProperties>
</file>